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Коммунальные услуги" sheetId="1" state="visible" r:id="rId2"/>
    <sheet name="Содержание и ремонт жилья" sheetId="2" state="visible" r:id="rId3"/>
    <sheet name="Лист3" sheetId="3" state="visible" r:id="rId4"/>
    <sheet name="Лист4" sheetId="4" state="visible" r:id="rId5"/>
  </sheets>
  <calcPr iterateCount="100" refMode="A1" iterate="false" iterateDelta="0.0001"/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G7" authorId="0">
      <text>
        <r>
          <rPr>
            <sz val="11"/>
            <color rgb="FF000000"/>
            <rFont val="Calibri"/>
            <family val="2"/>
            <charset val="204"/>
          </rPr>
          <t xml:space="preserve">Бухгалтер-диспетчер, директор, дворник, уборщица, слесарь, электрик
</t>
        </r>
      </text>
    </comment>
    <comment ref="I7" authorId="0">
      <text>
        <r>
          <rPr>
            <sz val="11"/>
            <color rgb="FF000000"/>
            <rFont val="Calibri"/>
            <family val="2"/>
            <charset val="204"/>
          </rPr>
          <t xml:space="preserve">Плюс отпуск уборщица
</t>
        </r>
      </text>
    </comment>
    <comment ref="J20" authorId="0">
      <text>
        <r>
          <rPr>
            <sz val="11"/>
            <color rgb="FF000000"/>
            <rFont val="Calibri"/>
            <family val="2"/>
            <charset val="204"/>
          </rPr>
          <t xml:space="preserve">Договор подряда на 10000,00 плюс налоги
</t>
        </r>
      </text>
    </comment>
    <comment ref="L21" authorId="0">
      <text>
        <r>
          <rPr>
            <sz val="11"/>
            <color rgb="FF000000"/>
            <rFont val="Calibri"/>
            <family val="2"/>
            <charset val="204"/>
          </rPr>
          <t xml:space="preserve">8500,00 договор подряда + налоги
</t>
        </r>
      </text>
    </comment>
    <comment ref="N7" authorId="0">
      <text>
        <r>
          <rPr>
            <sz val="11"/>
            <color rgb="FF000000"/>
            <rFont val="Calibri"/>
            <family val="2"/>
            <charset val="204"/>
          </rPr>
          <t xml:space="preserve">С 01.12.2015 дворник 5750, 5500-премия к новому году, 4600-отпуск дворник
</t>
        </r>
      </text>
    </comment>
  </commentList>
</comments>
</file>

<file path=xl/sharedStrings.xml><?xml version="1.0" encoding="utf-8"?>
<sst xmlns="http://schemas.openxmlformats.org/spreadsheetml/2006/main" count="180" uniqueCount="59">
  <si>
    <t>январь 2014г.</t>
  </si>
  <si>
    <t>Организация, предоставляющая услуги</t>
  </si>
  <si>
    <t>Сумма начисления жильцам</t>
  </si>
  <si>
    <t>Сумма перечисления жильцами на счет УК</t>
  </si>
  <si>
    <t>Сумма перечисления УК на счета РСО</t>
  </si>
  <si>
    <t>Разница</t>
  </si>
  <si>
    <t>МУП «САХ» Вывоз мусора</t>
  </si>
  <si>
    <t>ОТИС-Лифт</t>
  </si>
  <si>
    <t>ООО «Инвестспецпром» Отопление и ГВС.</t>
  </si>
  <si>
    <t>МУП «Водоканал» ХВС и канализация</t>
  </si>
  <si>
    <t>ОАО «Пермэнергосбыт»</t>
  </si>
  <si>
    <t>февраль 2014г.</t>
  </si>
  <si>
    <t>март 2014г.</t>
  </si>
  <si>
    <t>апрель 2014г.</t>
  </si>
  <si>
    <t>май 2014г.</t>
  </si>
  <si>
    <t>июнь 2014г.</t>
  </si>
  <si>
    <t>июль 2014г.</t>
  </si>
  <si>
    <t>август 2014г.</t>
  </si>
  <si>
    <t>сентябрь 2014г.</t>
  </si>
  <si>
    <t>октябрь 2014г.</t>
  </si>
  <si>
    <t>ноябрь 2014г.</t>
  </si>
  <si>
    <t>пуск газа</t>
  </si>
  <si>
    <t>декабрь 2014г.</t>
  </si>
  <si>
    <t>Весь год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</si>
  <si>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</si>
  <si>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</si>
  <si>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</si>
  <si>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</si>
  <si>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</si>
  <si>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</si>
  <si>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</si>
  <si>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</si>
  <si>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</si>
  <si>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</si>
  <si>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</si>
  <si>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</si>
  <si>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</si>
  <si>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</si>
  <si>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Поступило на р/счет УК</t>
  </si>
  <si>
    <t>Перечислено</t>
  </si>
  <si>
    <t>Статьи расхода:</t>
  </si>
  <si>
    <t>заработная плата</t>
  </si>
  <si>
    <t>налоги</t>
  </si>
  <si>
    <t>материалы (моющие ср*ва и пр)</t>
  </si>
  <si>
    <t>телефон (диспетчер), факс</t>
  </si>
  <si>
    <t>Канцелярия (почта)</t>
  </si>
  <si>
    <t>механизированная уборка придомовой территории</t>
  </si>
  <si>
    <t>обслуживание узла учета тепловой энергии</t>
  </si>
  <si>
    <t>обслуживание внутридомового газопровода</t>
  </si>
  <si>
    <t>аренда помещения</t>
  </si>
  <si>
    <t>прочистка канализации</t>
  </si>
  <si>
    <t>справочная служба</t>
  </si>
  <si>
    <t>стенды</t>
  </si>
  <si>
    <t>обследование системы вентиляции</t>
  </si>
  <si>
    <t>работы по подготовке узла учета к ОЗП, опрессовка, промывка</t>
  </si>
  <si>
    <t>Обустройство контейнерной площадки</t>
  </si>
  <si>
    <t>услуги паспортного стола</t>
  </si>
  <si>
    <t>изготовление и установка двери решетки</t>
  </si>
  <si>
    <t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</si>
</sst>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Calibri"/>
      <family val="2"/>
      <charset val="204"/>
    </font>
    <font>
      <sz val="13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144"/>
  <sheetViews>
    <sheetView windowProtection="false" showFormulas="false" showGridLines="true" showRowColHeaders="true" showZeros="true" rightToLeft="false" tabSelected="true" showOutlineSymbols="true" defaultGridColor="true" view="normal" topLeftCell="A136" colorId="64" zoomScale="100" zoomScaleNormal="100" zoomScalePageLayoutView="100" workbookViewId="0">
      <selection pane="topLeft" activeCell="J126" activeCellId="0" sqref="J126"/>
    </sheetView>
  </sheetViews>
  <sheetFormatPr defaultRowHeight="12.8"/>
  <cols>
    <col collapsed="false" hidden="false" max="1" min="1" style="0" width="1"/>
    <col collapsed="false" hidden="false" max="2" min="2" style="0" width="43.6632653061225"/>
    <col collapsed="false" hidden="false" max="5" min="3" style="0" width="13.515306122449"/>
    <col collapsed="false" hidden="false" max="6" min="6" style="0" width="11.7091836734694"/>
    <col collapsed="false" hidden="false" max="1025" min="7" style="0" width="8.6734693877551"/>
  </cols>
  <sheetData>
    <row r="1" customFormat="false" ht="16.15" hidden="false" customHeight="false" outlineLevel="0" collapsed="false">
      <c r="B1" s="1"/>
    </row>
    <row r="2" customFormat="false" ht="16.15" hidden="false" customHeight="false" outlineLevel="0" collapsed="false">
      <c r="B2" s="1"/>
    </row>
    <row r="3" customFormat="false" ht="16.15" hidden="false" customHeight="false" outlineLevel="0" collapsed="false">
      <c r="B3" s="1" t="s">
        <v>0</v>
      </c>
    </row>
    <row r="4" customFormat="false" ht="16.15" hidden="false" customHeight="false" outlineLevel="0" collapsed="false">
      <c r="B4" s="1"/>
    </row>
    <row r="5" customFormat="false" ht="16.15" hidden="false" customHeight="false" outlineLevel="0" collapsed="false">
      <c r="B5" s="1"/>
    </row>
    <row r="6" customFormat="false" ht="52.2" hidden="false" customHeight="true" outlineLevel="0" collapsed="false">
      <c r="B6" s="2" t="s">
        <v>1</v>
      </c>
      <c r="C6" s="3" t="s">
        <v>2</v>
      </c>
      <c r="D6" s="4" t="s">
        <v>3</v>
      </c>
      <c r="E6" s="4" t="s">
        <v>4</v>
      </c>
      <c r="F6" s="4" t="s">
        <v>5</v>
      </c>
    </row>
    <row r="7" customFormat="false" ht="16.15" hidden="false" customHeight="false" outlineLevel="0" collapsed="false">
      <c r="B7" s="2" t="s">
        <v>6</v>
      </c>
      <c r="C7" s="5" t="n">
        <v>3849.65</v>
      </c>
      <c r="D7" s="5" t="n">
        <v>3189.95</v>
      </c>
      <c r="E7" s="5" t="n">
        <v>4577.95</v>
      </c>
      <c r="F7" s="5" t="n">
        <v>-1388</v>
      </c>
    </row>
    <row r="8" customFormat="false" ht="16.15" hidden="false" customHeight="false" outlineLevel="0" collapsed="false">
      <c r="B8" s="2" t="s">
        <v>7</v>
      </c>
      <c r="C8" s="5" t="n">
        <v>12320.66</v>
      </c>
      <c r="D8" s="5" t="n">
        <v>12511.55</v>
      </c>
      <c r="E8" s="5" t="n">
        <v>12320.66</v>
      </c>
      <c r="F8" s="5" t="n">
        <v>190.89</v>
      </c>
    </row>
    <row r="9" customFormat="false" ht="16.15" hidden="false" customHeight="false" outlineLevel="0" collapsed="false">
      <c r="B9" s="2" t="s">
        <v>8</v>
      </c>
      <c r="C9" s="5" t="n">
        <v>112580.87</v>
      </c>
      <c r="D9" s="5" t="n">
        <v>95912.01</v>
      </c>
      <c r="E9" s="5" t="n">
        <v>105611.03</v>
      </c>
      <c r="F9" s="5" t="n">
        <v>-9699.02</v>
      </c>
    </row>
    <row r="10" customFormat="false" ht="16.15" hidden="false" customHeight="false" outlineLevel="0" collapsed="false">
      <c r="B10" s="2" t="s">
        <v>9</v>
      </c>
      <c r="C10" s="5" t="n">
        <v>14860.9</v>
      </c>
      <c r="D10" s="5" t="n">
        <v>11628.76</v>
      </c>
      <c r="E10" s="5" t="n">
        <v>12756.81</v>
      </c>
      <c r="F10" s="5" t="n">
        <v>-1128.05</v>
      </c>
    </row>
    <row r="11" customFormat="false" ht="16.15" hidden="false" customHeight="false" outlineLevel="0" collapsed="false">
      <c r="B11" s="2" t="s">
        <v>10</v>
      </c>
      <c r="C11" s="5" t="n">
        <v>22348.45</v>
      </c>
      <c r="D11" s="5" t="n">
        <v>18682.61</v>
      </c>
      <c r="E11" s="5" t="n">
        <v>27048.38</v>
      </c>
      <c r="F11" s="5" t="n">
        <v>-8365.77</v>
      </c>
    </row>
    <row r="12" customFormat="false" ht="16.15" hidden="false" customHeight="false" outlineLevel="0" collapsed="false">
      <c r="B12" s="2"/>
      <c r="C12" s="5"/>
      <c r="D12" s="5" t="n">
        <v>0</v>
      </c>
      <c r="E12" s="5" t="n">
        <v>0</v>
      </c>
      <c r="F12" s="5" t="n">
        <v>0</v>
      </c>
    </row>
    <row r="13" customFormat="false" ht="16.15" hidden="false" customHeight="false" outlineLevel="0" collapsed="false">
      <c r="B13" s="2"/>
      <c r="C13" s="5"/>
      <c r="D13" s="5"/>
      <c r="E13" s="5"/>
      <c r="F13" s="5"/>
    </row>
    <row r="14" customFormat="false" ht="16.15" hidden="false" customHeight="false" outlineLevel="0" collapsed="false">
      <c r="B14" s="2"/>
      <c r="C14" s="5"/>
      <c r="D14" s="5"/>
      <c r="E14" s="5"/>
      <c r="F14" s="5"/>
    </row>
    <row r="15" customFormat="false" ht="16.15" hidden="false" customHeight="false" outlineLevel="0" collapsed="false">
      <c r="B15" s="1"/>
    </row>
    <row r="16" customFormat="false" ht="16.15" hidden="false" customHeight="false" outlineLevel="0" collapsed="false">
      <c r="B16" s="1" t="s">
        <v>11</v>
      </c>
    </row>
    <row r="17" customFormat="false" ht="16.15" hidden="false" customHeight="false" outlineLevel="0" collapsed="false">
      <c r="B17" s="1"/>
    </row>
    <row r="18" customFormat="false" ht="44.75" hidden="false" customHeight="true" outlineLevel="0" collapsed="false">
      <c r="B18" s="2" t="s">
        <v>1</v>
      </c>
      <c r="C18" s="3" t="s">
        <v>2</v>
      </c>
      <c r="D18" s="4" t="s">
        <v>3</v>
      </c>
      <c r="E18" s="4" t="s">
        <v>4</v>
      </c>
      <c r="F18" s="4" t="s">
        <v>5</v>
      </c>
    </row>
    <row r="19" customFormat="false" ht="16.15" hidden="false" customHeight="false" outlineLevel="0" collapsed="false">
      <c r="B19" s="2" t="s">
        <v>6</v>
      </c>
      <c r="C19" s="5" t="n">
        <v>3882</v>
      </c>
      <c r="D19" s="5" t="n">
        <v>2435.36</v>
      </c>
      <c r="E19" s="5" t="n">
        <v>3889.26</v>
      </c>
      <c r="F19" s="5" t="n">
        <v>-1453.9</v>
      </c>
    </row>
    <row r="20" customFormat="false" ht="16.15" hidden="false" customHeight="false" outlineLevel="0" collapsed="false">
      <c r="B20" s="2" t="s">
        <v>7</v>
      </c>
      <c r="C20" s="5" t="n">
        <v>12320.66</v>
      </c>
      <c r="D20" s="5" t="n">
        <v>9990.66</v>
      </c>
      <c r="E20" s="5" t="n">
        <v>12320.66</v>
      </c>
      <c r="F20" s="5" t="n">
        <v>-2330</v>
      </c>
    </row>
    <row r="21" customFormat="false" ht="16.15" hidden="false" customHeight="false" outlineLevel="0" collapsed="false">
      <c r="B21" s="2" t="s">
        <v>8</v>
      </c>
      <c r="C21" s="5" t="n">
        <v>144714.39</v>
      </c>
      <c r="D21" s="5" t="n">
        <v>94589.14</v>
      </c>
      <c r="E21" s="5" t="n">
        <v>68236.66</v>
      </c>
      <c r="F21" s="5" t="n">
        <v>26352.48</v>
      </c>
    </row>
    <row r="22" customFormat="false" ht="16.15" hidden="false" customHeight="false" outlineLevel="0" collapsed="false">
      <c r="B22" s="2" t="s">
        <v>9</v>
      </c>
      <c r="C22" s="5" t="n">
        <v>13393.8</v>
      </c>
      <c r="D22" s="5" t="n">
        <v>13213.26</v>
      </c>
      <c r="E22" s="5" t="n">
        <v>14507.74</v>
      </c>
      <c r="F22" s="5" t="n">
        <v>-1294.48</v>
      </c>
    </row>
    <row r="23" customFormat="false" ht="16.15" hidden="false" customHeight="false" outlineLevel="0" collapsed="false">
      <c r="B23" s="2" t="s">
        <v>10</v>
      </c>
      <c r="C23" s="5" t="n">
        <v>25991.81</v>
      </c>
      <c r="D23" s="5" t="n">
        <v>19744.25</v>
      </c>
      <c r="E23" s="5" t="n">
        <v>29136.08</v>
      </c>
      <c r="F23" s="5" t="n">
        <v>-9391.83</v>
      </c>
    </row>
    <row r="24" customFormat="false" ht="16.15" hidden="false" customHeight="false" outlineLevel="0" collapsed="false">
      <c r="B24" s="2"/>
      <c r="C24" s="5"/>
      <c r="D24" s="5" t="n">
        <v>0</v>
      </c>
      <c r="E24" s="5" t="n">
        <v>0</v>
      </c>
      <c r="F24" s="5" t="n">
        <v>0</v>
      </c>
    </row>
    <row r="25" customFormat="false" ht="16.15" hidden="false" customHeight="false" outlineLevel="0" collapsed="false">
      <c r="B25" s="2"/>
      <c r="C25" s="5"/>
      <c r="D25" s="5"/>
      <c r="E25" s="5"/>
      <c r="F25" s="5"/>
    </row>
    <row r="26" customFormat="false" ht="16.15" hidden="false" customHeight="false" outlineLevel="0" collapsed="false">
      <c r="B26" s="1"/>
    </row>
    <row r="27" customFormat="false" ht="16.15" hidden="false" customHeight="false" outlineLevel="0" collapsed="false">
      <c r="B27" s="1" t="s">
        <v>12</v>
      </c>
    </row>
    <row r="28" customFormat="false" ht="16.15" hidden="false" customHeight="false" outlineLevel="0" collapsed="false">
      <c r="B28" s="1"/>
    </row>
    <row r="29" customFormat="false" ht="48.5" hidden="false" customHeight="true" outlineLevel="0" collapsed="false">
      <c r="B29" s="2" t="s">
        <v>1</v>
      </c>
      <c r="C29" s="3" t="s">
        <v>2</v>
      </c>
      <c r="D29" s="4" t="s">
        <v>3</v>
      </c>
      <c r="E29" s="4" t="s">
        <v>4</v>
      </c>
      <c r="F29" s="4" t="s">
        <v>5</v>
      </c>
    </row>
    <row r="30" customFormat="false" ht="16.15" hidden="false" customHeight="false" outlineLevel="0" collapsed="false">
      <c r="B30" s="2" t="s">
        <v>6</v>
      </c>
      <c r="C30" s="5" t="n">
        <v>3946.7</v>
      </c>
      <c r="D30" s="5" t="n">
        <v>3038.13</v>
      </c>
      <c r="E30" s="5" t="n">
        <v>3889.26</v>
      </c>
      <c r="F30" s="5" t="n">
        <v>-851.13</v>
      </c>
    </row>
    <row r="31" customFormat="false" ht="16.15" hidden="false" customHeight="false" outlineLevel="0" collapsed="false">
      <c r="B31" s="2" t="s">
        <v>7</v>
      </c>
      <c r="C31" s="5" t="n">
        <v>12320.66</v>
      </c>
      <c r="D31" s="5" t="n">
        <v>10392.97</v>
      </c>
      <c r="E31" s="5" t="n">
        <v>12320.66</v>
      </c>
      <c r="F31" s="5" t="n">
        <v>-1927.69</v>
      </c>
    </row>
    <row r="32" customFormat="false" ht="16.15" hidden="false" customHeight="false" outlineLevel="0" collapsed="false">
      <c r="B32" s="2" t="s">
        <v>8</v>
      </c>
      <c r="C32" s="5" t="n">
        <v>92255.71</v>
      </c>
      <c r="D32" s="5" t="n">
        <v>118731.01</v>
      </c>
      <c r="E32" s="5" t="n">
        <v>77060.3</v>
      </c>
      <c r="F32" s="5" t="n">
        <v>41670.71</v>
      </c>
    </row>
    <row r="33" customFormat="false" ht="16.15" hidden="false" customHeight="false" outlineLevel="0" collapsed="false">
      <c r="B33" s="2" t="s">
        <v>9</v>
      </c>
      <c r="C33" s="5" t="n">
        <v>12327.28</v>
      </c>
      <c r="D33" s="5" t="n">
        <v>11419.94</v>
      </c>
      <c r="E33" s="5" t="n">
        <v>13907.42</v>
      </c>
      <c r="F33" s="5" t="n">
        <v>-2487.48</v>
      </c>
    </row>
    <row r="34" customFormat="false" ht="16.15" hidden="false" customHeight="false" outlineLevel="0" collapsed="false">
      <c r="B34" s="2" t="s">
        <v>10</v>
      </c>
      <c r="C34" s="5" t="n">
        <v>19437.31</v>
      </c>
      <c r="D34" s="5" t="n">
        <v>18034.5</v>
      </c>
      <c r="E34" s="5" t="n">
        <v>26536.04</v>
      </c>
      <c r="F34" s="5" t="n">
        <v>-8501.54</v>
      </c>
    </row>
    <row r="35" customFormat="false" ht="16.15" hidden="false" customHeight="false" outlineLevel="0" collapsed="false">
      <c r="B35" s="2"/>
      <c r="C35" s="5"/>
      <c r="D35" s="5" t="n">
        <v>0</v>
      </c>
      <c r="E35" s="5" t="n">
        <v>0</v>
      </c>
      <c r="F35" s="5" t="n">
        <v>0</v>
      </c>
    </row>
    <row r="36" customFormat="false" ht="16.15" hidden="false" customHeight="false" outlineLevel="0" collapsed="false">
      <c r="B36" s="6"/>
      <c r="C36" s="7"/>
      <c r="D36" s="7"/>
      <c r="E36" s="7"/>
      <c r="F36" s="7"/>
    </row>
    <row r="37" customFormat="false" ht="16.15" hidden="false" customHeight="false" outlineLevel="0" collapsed="false">
      <c r="B37" s="6"/>
      <c r="C37" s="7"/>
      <c r="D37" s="7"/>
      <c r="E37" s="7"/>
      <c r="F37" s="7"/>
    </row>
    <row r="38" customFormat="false" ht="16.15" hidden="false" customHeight="false" outlineLevel="0" collapsed="false">
      <c r="B38" s="6"/>
      <c r="C38" s="7"/>
      <c r="D38" s="7"/>
      <c r="E38" s="7"/>
      <c r="F38" s="7"/>
    </row>
    <row r="39" customFormat="false" ht="16.15" hidden="false" customHeight="false" outlineLevel="0" collapsed="false">
      <c r="B39" s="6"/>
      <c r="C39" s="7"/>
      <c r="D39" s="7"/>
      <c r="E39" s="7"/>
      <c r="F39" s="7"/>
    </row>
    <row r="40" customFormat="false" ht="16.15" hidden="false" customHeight="false" outlineLevel="0" collapsed="false">
      <c r="B40" s="6"/>
      <c r="C40" s="7"/>
      <c r="D40" s="7"/>
      <c r="E40" s="7"/>
      <c r="F40" s="7"/>
    </row>
    <row r="41" customFormat="false" ht="16.15" hidden="false" customHeight="false" outlineLevel="0" collapsed="false">
      <c r="B41" s="1"/>
    </row>
    <row r="42" customFormat="false" ht="16.15" hidden="false" customHeight="false" outlineLevel="0" collapsed="false">
      <c r="B42" s="1" t="s">
        <v>13</v>
      </c>
    </row>
    <row r="43" customFormat="false" ht="16.15" hidden="false" customHeight="false" outlineLevel="0" collapsed="false">
      <c r="B43" s="1"/>
    </row>
    <row r="44" customFormat="false" ht="46.25" hidden="false" customHeight="false" outlineLevel="0" collapsed="false">
      <c r="B44" s="8" t="s">
        <v>1</v>
      </c>
      <c r="C44" s="9" t="s">
        <v>2</v>
      </c>
      <c r="D44" s="9" t="s">
        <v>3</v>
      </c>
      <c r="E44" s="9" t="s">
        <v>4</v>
      </c>
      <c r="F44" s="9" t="s">
        <v>5</v>
      </c>
    </row>
    <row r="45" customFormat="false" ht="13.8" hidden="false" customHeight="false" outlineLevel="0" collapsed="false">
      <c r="B45" s="10" t="s">
        <v>6</v>
      </c>
      <c r="C45" s="11" t="n">
        <v>3914.35</v>
      </c>
      <c r="D45" s="11" t="n">
        <v>3690.11</v>
      </c>
      <c r="E45" s="11" t="n">
        <v>3889.26</v>
      </c>
      <c r="F45" s="11" t="n">
        <f aca="false">D45-E45</f>
        <v>-199.15</v>
      </c>
    </row>
    <row r="46" customFormat="false" ht="13.8" hidden="false" customHeight="false" outlineLevel="0" collapsed="false">
      <c r="B46" s="10" t="s">
        <v>7</v>
      </c>
      <c r="C46" s="11" t="n">
        <v>12320.66</v>
      </c>
      <c r="D46" s="11" t="n">
        <v>11717.12</v>
      </c>
      <c r="E46" s="11" t="n">
        <v>12320.66</v>
      </c>
      <c r="F46" s="11" t="n">
        <f aca="false">D46-E46</f>
        <v>-603.539999999999</v>
      </c>
    </row>
    <row r="47" customFormat="false" ht="13.8" hidden="false" customHeight="false" outlineLevel="0" collapsed="false">
      <c r="B47" s="10" t="s">
        <v>8</v>
      </c>
      <c r="C47" s="11" t="n">
        <v>89094.6</v>
      </c>
      <c r="D47" s="11" t="n">
        <v>102191.83</v>
      </c>
      <c r="E47" s="11" t="n">
        <v>94991.85</v>
      </c>
      <c r="F47" s="11" t="n">
        <f aca="false">D47-E47</f>
        <v>7199.98</v>
      </c>
    </row>
    <row r="48" customFormat="false" ht="13.8" hidden="false" customHeight="false" outlineLevel="0" collapsed="false">
      <c r="B48" s="10" t="s">
        <v>9</v>
      </c>
      <c r="C48" s="11" t="n">
        <v>13280.72</v>
      </c>
      <c r="D48" s="11" t="n">
        <v>13474.34</v>
      </c>
      <c r="E48" s="11" t="n">
        <v>13099.83</v>
      </c>
      <c r="F48" s="11" t="n">
        <f aca="false">D48-E48</f>
        <v>374.51</v>
      </c>
    </row>
    <row r="49" customFormat="false" ht="13.8" hidden="false" customHeight="false" outlineLevel="0" collapsed="false">
      <c r="B49" s="10" t="s">
        <v>10</v>
      </c>
      <c r="C49" s="11" t="n">
        <v>20807.33</v>
      </c>
      <c r="D49" s="11" t="n">
        <v>25526.717</v>
      </c>
      <c r="E49" s="11" t="n">
        <v>24457.03</v>
      </c>
      <c r="F49" s="11" t="n">
        <f aca="false">D49-E49</f>
        <v>1069.687</v>
      </c>
    </row>
    <row r="50" customFormat="false" ht="13.8" hidden="false" customHeight="false" outlineLevel="0" collapsed="false">
      <c r="B50" s="12"/>
      <c r="C50" s="13"/>
      <c r="D50" s="13" t="n">
        <v>0</v>
      </c>
      <c r="E50" s="13" t="n">
        <v>0</v>
      </c>
      <c r="F50" s="13" t="n">
        <v>0</v>
      </c>
    </row>
    <row r="51" customFormat="false" ht="13.8" hidden="false" customHeight="false" outlineLevel="0" collapsed="false">
      <c r="B51" s="12"/>
      <c r="C51" s="13"/>
      <c r="D51" s="13"/>
      <c r="E51" s="13"/>
      <c r="F51" s="13"/>
    </row>
    <row r="52" customFormat="false" ht="16.15" hidden="false" customHeight="false" outlineLevel="0" collapsed="false">
      <c r="B52" s="1"/>
    </row>
    <row r="53" customFormat="false" ht="16.15" hidden="false" customHeight="false" outlineLevel="0" collapsed="false">
      <c r="B53" s="1" t="s">
        <v>14</v>
      </c>
    </row>
    <row r="54" customFormat="false" ht="46.25" hidden="false" customHeight="false" outlineLevel="0" collapsed="false">
      <c r="B54" s="8" t="s">
        <v>1</v>
      </c>
      <c r="C54" s="9" t="s">
        <v>2</v>
      </c>
      <c r="D54" s="9" t="s">
        <v>3</v>
      </c>
      <c r="E54" s="9" t="s">
        <v>4</v>
      </c>
      <c r="F54" s="9" t="s">
        <v>5</v>
      </c>
    </row>
    <row r="55" customFormat="false" ht="13.8" hidden="false" customHeight="false" outlineLevel="0" collapsed="false">
      <c r="B55" s="10" t="s">
        <v>6</v>
      </c>
      <c r="C55" s="11" t="n">
        <v>4043.75</v>
      </c>
      <c r="D55" s="11" t="n">
        <v>3541.2</v>
      </c>
      <c r="E55" s="11" t="n">
        <v>3889.26</v>
      </c>
      <c r="F55" s="11" t="n">
        <f aca="false">D55-E55</f>
        <v>-348.06</v>
      </c>
    </row>
    <row r="56" customFormat="false" ht="13.8" hidden="false" customHeight="false" outlineLevel="0" collapsed="false">
      <c r="B56" s="10" t="s">
        <v>7</v>
      </c>
      <c r="C56" s="11" t="n">
        <v>12320.66</v>
      </c>
      <c r="D56" s="11" t="n">
        <v>11013.61</v>
      </c>
      <c r="E56" s="11" t="n">
        <v>12320.66</v>
      </c>
      <c r="F56" s="11" t="n">
        <f aca="false">D56-E56</f>
        <v>-1307.05</v>
      </c>
    </row>
    <row r="57" customFormat="false" ht="13.8" hidden="false" customHeight="false" outlineLevel="0" collapsed="false">
      <c r="B57" s="10" t="s">
        <v>8</v>
      </c>
      <c r="C57" s="11" t="n">
        <v>34618.93</v>
      </c>
      <c r="D57" s="11" t="n">
        <v>80607.29</v>
      </c>
      <c r="E57" s="11" t="n">
        <v>51476.61</v>
      </c>
      <c r="F57" s="11" t="n">
        <f aca="false">D57-E57</f>
        <v>29130.68</v>
      </c>
    </row>
    <row r="58" customFormat="false" ht="13.8" hidden="false" customHeight="false" outlineLevel="0" collapsed="false">
      <c r="B58" s="10" t="s">
        <v>9</v>
      </c>
      <c r="C58" s="11" t="n">
        <v>11751.52</v>
      </c>
      <c r="D58" s="11" t="n">
        <v>11392.2</v>
      </c>
      <c r="E58" s="11" t="n">
        <v>15145.51</v>
      </c>
      <c r="F58" s="11" t="n">
        <f aca="false">D58-E58</f>
        <v>-3753.31</v>
      </c>
    </row>
    <row r="59" customFormat="false" ht="13.8" hidden="false" customHeight="false" outlineLevel="0" collapsed="false">
      <c r="B59" s="10" t="s">
        <v>10</v>
      </c>
      <c r="C59" s="11" t="n">
        <v>19524.25</v>
      </c>
      <c r="D59" s="11" t="n">
        <v>18440.52</v>
      </c>
      <c r="E59" s="11" t="n">
        <v>26779.76</v>
      </c>
      <c r="F59" s="11" t="n">
        <f aca="false">D59-E59</f>
        <v>-8339.24</v>
      </c>
    </row>
    <row r="60" customFormat="false" ht="16.15" hidden="false" customHeight="false" outlineLevel="0" collapsed="false">
      <c r="B60" s="2"/>
      <c r="C60" s="13"/>
      <c r="D60" s="13" t="n">
        <v>0</v>
      </c>
      <c r="E60" s="13" t="n">
        <v>0</v>
      </c>
      <c r="F60" s="11" t="n">
        <f aca="false">D60-E60</f>
        <v>0</v>
      </c>
    </row>
    <row r="61" customFormat="false" ht="16.15" hidden="false" customHeight="false" outlineLevel="0" collapsed="false">
      <c r="B61" s="2"/>
      <c r="C61" s="13"/>
      <c r="D61" s="13"/>
      <c r="E61" s="13"/>
      <c r="F61" s="11"/>
    </row>
    <row r="62" customFormat="false" ht="16.15" hidden="false" customHeight="false" outlineLevel="0" collapsed="false">
      <c r="B62" s="1"/>
    </row>
    <row r="63" customFormat="false" ht="16.15" hidden="false" customHeight="false" outlineLevel="0" collapsed="false">
      <c r="B63" s="1" t="s">
        <v>15</v>
      </c>
    </row>
    <row r="64" customFormat="false" ht="46.25" hidden="false" customHeight="false" outlineLevel="0" collapsed="false">
      <c r="B64" s="8" t="s">
        <v>1</v>
      </c>
      <c r="C64" s="9" t="s">
        <v>2</v>
      </c>
      <c r="D64" s="9" t="s">
        <v>3</v>
      </c>
      <c r="E64" s="9" t="s">
        <v>4</v>
      </c>
      <c r="F64" s="9" t="s">
        <v>5</v>
      </c>
    </row>
    <row r="65" customFormat="false" ht="13.8" hidden="false" customHeight="false" outlineLevel="0" collapsed="false">
      <c r="B65" s="10" t="s">
        <v>6</v>
      </c>
      <c r="C65" s="11" t="n">
        <v>4076.1</v>
      </c>
      <c r="D65" s="11" t="n">
        <v>3916.4</v>
      </c>
      <c r="E65" s="11" t="n">
        <v>3968.58</v>
      </c>
      <c r="F65" s="11" t="n">
        <f aca="false">D65-E65</f>
        <v>-52.1799999999998</v>
      </c>
    </row>
    <row r="66" customFormat="false" ht="13.8" hidden="false" customHeight="false" outlineLevel="0" collapsed="false">
      <c r="B66" s="10" t="s">
        <v>7</v>
      </c>
      <c r="C66" s="11" t="n">
        <v>12320.66</v>
      </c>
      <c r="D66" s="11" t="n">
        <v>13929.61</v>
      </c>
      <c r="E66" s="11" t="n">
        <v>12320.66</v>
      </c>
      <c r="F66" s="11" t="n">
        <f aca="false">D66-E66</f>
        <v>1608.95</v>
      </c>
    </row>
    <row r="67" customFormat="false" ht="13.8" hidden="false" customHeight="false" outlineLevel="0" collapsed="false">
      <c r="B67" s="10" t="s">
        <v>8</v>
      </c>
      <c r="C67" s="11" t="n">
        <v>18064.6</v>
      </c>
      <c r="D67" s="11" t="n">
        <v>46371.22</v>
      </c>
      <c r="E67" s="11" t="n">
        <v>32670.11</v>
      </c>
      <c r="F67" s="11" t="n">
        <f aca="false">D67-E67</f>
        <v>13701.11</v>
      </c>
    </row>
    <row r="68" customFormat="false" ht="13.8" hidden="false" customHeight="false" outlineLevel="0" collapsed="false">
      <c r="B68" s="10" t="s">
        <v>9</v>
      </c>
      <c r="C68" s="11" t="n">
        <v>11907.1</v>
      </c>
      <c r="D68" s="11" t="n">
        <v>11669.89</v>
      </c>
      <c r="E68" s="11" t="n">
        <v>12851.91</v>
      </c>
      <c r="F68" s="11" t="n">
        <f aca="false">D68-E68</f>
        <v>-1182.02</v>
      </c>
    </row>
    <row r="69" customFormat="false" ht="13.8" hidden="false" customHeight="false" outlineLevel="0" collapsed="false">
      <c r="B69" s="10" t="s">
        <v>10</v>
      </c>
      <c r="C69" s="11" t="n">
        <v>18034.1</v>
      </c>
      <c r="D69" s="11" t="n">
        <v>18852.68</v>
      </c>
      <c r="E69" s="11" t="n">
        <v>22783.62</v>
      </c>
      <c r="F69" s="11" t="n">
        <f aca="false">D69-E69</f>
        <v>-3930.94</v>
      </c>
    </row>
    <row r="70" customFormat="false" ht="16.15" hidden="false" customHeight="false" outlineLevel="0" collapsed="false">
      <c r="B70" s="2"/>
      <c r="C70" s="13"/>
      <c r="D70" s="13" t="n">
        <v>0</v>
      </c>
      <c r="E70" s="13" t="n">
        <v>0</v>
      </c>
      <c r="F70" s="11" t="n">
        <f aca="false">D70-E70</f>
        <v>0</v>
      </c>
    </row>
    <row r="71" customFormat="false" ht="16.15" hidden="false" customHeight="false" outlineLevel="0" collapsed="false">
      <c r="B71" s="1"/>
    </row>
    <row r="72" customFormat="false" ht="16.15" hidden="false" customHeight="false" outlineLevel="0" collapsed="false">
      <c r="B72" s="1" t="s">
        <v>16</v>
      </c>
    </row>
    <row r="73" customFormat="false" ht="46.25" hidden="false" customHeight="false" outlineLevel="0" collapsed="false">
      <c r="B73" s="8" t="s">
        <v>1</v>
      </c>
      <c r="C73" s="9" t="s">
        <v>2</v>
      </c>
      <c r="D73" s="9" t="s">
        <v>3</v>
      </c>
      <c r="E73" s="9" t="s">
        <v>4</v>
      </c>
      <c r="F73" s="9" t="s">
        <v>5</v>
      </c>
    </row>
    <row r="74" customFormat="false" ht="13.8" hidden="false" customHeight="false" outlineLevel="0" collapsed="false">
      <c r="B74" s="10" t="s">
        <v>6</v>
      </c>
      <c r="C74" s="11" t="n">
        <v>4156.71</v>
      </c>
      <c r="D74" s="11" t="n">
        <v>5307.07</v>
      </c>
      <c r="E74" s="11" t="n">
        <v>3889.26</v>
      </c>
      <c r="F74" s="11" t="n">
        <f aca="false">D74-E74</f>
        <v>1417.81</v>
      </c>
    </row>
    <row r="75" customFormat="false" ht="13.8" hidden="false" customHeight="false" outlineLevel="0" collapsed="false">
      <c r="B75" s="10" t="s">
        <v>7</v>
      </c>
      <c r="C75" s="11" t="n">
        <v>12320.66</v>
      </c>
      <c r="D75" s="11" t="n">
        <v>14637.5</v>
      </c>
      <c r="E75" s="11" t="n">
        <v>12320.66</v>
      </c>
      <c r="F75" s="11" t="n">
        <f aca="false">D75-E75</f>
        <v>2316.84</v>
      </c>
    </row>
    <row r="76" customFormat="false" ht="13.8" hidden="false" customHeight="false" outlineLevel="0" collapsed="false">
      <c r="B76" s="10" t="s">
        <v>8</v>
      </c>
      <c r="C76" s="11" t="n">
        <v>40070.4</v>
      </c>
      <c r="D76" s="11" t="n">
        <v>35074.51</v>
      </c>
      <c r="E76" s="11" t="n">
        <v>47002.98</v>
      </c>
      <c r="F76" s="11" t="n">
        <f aca="false">D76-E76</f>
        <v>-11928.47</v>
      </c>
    </row>
    <row r="77" customFormat="false" ht="13.8" hidden="false" customHeight="false" outlineLevel="0" collapsed="false">
      <c r="B77" s="10" t="s">
        <v>9</v>
      </c>
      <c r="C77" s="11" t="n">
        <v>17157.8</v>
      </c>
      <c r="D77" s="11" t="n">
        <v>13834.06</v>
      </c>
      <c r="E77" s="11" t="n">
        <v>14300.66</v>
      </c>
      <c r="F77" s="11" t="n">
        <f aca="false">D77-E77</f>
        <v>-466.6</v>
      </c>
    </row>
    <row r="78" customFormat="false" ht="13.8" hidden="false" customHeight="false" outlineLevel="0" collapsed="false">
      <c r="B78" s="10" t="s">
        <v>10</v>
      </c>
      <c r="C78" s="11" t="n">
        <v>28667.32</v>
      </c>
      <c r="D78" s="11" t="n">
        <v>21242.13</v>
      </c>
      <c r="E78" s="11" t="n">
        <v>24416.06</v>
      </c>
      <c r="F78" s="11" t="n">
        <f aca="false">D78-E78</f>
        <v>-3173.93</v>
      </c>
    </row>
    <row r="79" customFormat="false" ht="16.15" hidden="false" customHeight="false" outlineLevel="0" collapsed="false">
      <c r="B79" s="2"/>
      <c r="C79" s="13"/>
      <c r="D79" s="13" t="n">
        <v>0</v>
      </c>
      <c r="E79" s="13" t="n">
        <v>0</v>
      </c>
      <c r="F79" s="11" t="n">
        <f aca="false">D79-E79</f>
        <v>0</v>
      </c>
    </row>
    <row r="80" customFormat="false" ht="16.15" hidden="false" customHeight="false" outlineLevel="0" collapsed="false">
      <c r="B80" s="6"/>
      <c r="C80" s="14"/>
      <c r="D80" s="14"/>
      <c r="E80" s="14"/>
      <c r="F80" s="14"/>
    </row>
    <row r="81" customFormat="false" ht="16.15" hidden="false" customHeight="false" outlineLevel="0" collapsed="false">
      <c r="B81" s="6"/>
      <c r="C81" s="14"/>
      <c r="D81" s="14"/>
      <c r="E81" s="14"/>
      <c r="F81" s="14"/>
    </row>
    <row r="82" customFormat="false" ht="16.15" hidden="false" customHeight="false" outlineLevel="0" collapsed="false">
      <c r="B82" s="6"/>
      <c r="C82" s="14"/>
      <c r="D82" s="14"/>
      <c r="E82" s="14"/>
      <c r="F82" s="14"/>
    </row>
    <row r="83" customFormat="false" ht="16.15" hidden="false" customHeight="false" outlineLevel="0" collapsed="false">
      <c r="B83" s="1"/>
    </row>
    <row r="84" customFormat="false" ht="16.15" hidden="false" customHeight="false" outlineLevel="0" collapsed="false">
      <c r="B84" s="1" t="s">
        <v>17</v>
      </c>
    </row>
    <row r="85" customFormat="false" ht="46.25" hidden="false" customHeight="false" outlineLevel="0" collapsed="false">
      <c r="B85" s="8" t="s">
        <v>1</v>
      </c>
      <c r="C85" s="9" t="s">
        <v>2</v>
      </c>
      <c r="D85" s="9" t="s">
        <v>3</v>
      </c>
      <c r="E85" s="9" t="s">
        <v>4</v>
      </c>
      <c r="F85" s="9" t="s">
        <v>5</v>
      </c>
    </row>
    <row r="86" customFormat="false" ht="13.8" hidden="false" customHeight="false" outlineLevel="0" collapsed="false">
      <c r="B86" s="10" t="s">
        <v>6</v>
      </c>
      <c r="C86" s="11" t="n">
        <v>4156.71</v>
      </c>
      <c r="D86" s="11" t="n">
        <v>2755.81</v>
      </c>
      <c r="E86" s="11" t="n">
        <v>3934.48</v>
      </c>
      <c r="F86" s="11" t="n">
        <f aca="false">D86-E86</f>
        <v>-1178.67</v>
      </c>
    </row>
    <row r="87" customFormat="false" ht="13.8" hidden="false" customHeight="false" outlineLevel="0" collapsed="false">
      <c r="B87" s="10" t="s">
        <v>7</v>
      </c>
      <c r="C87" s="11" t="n">
        <v>12320.66</v>
      </c>
      <c r="D87" s="11" t="n">
        <v>8137.43</v>
      </c>
      <c r="E87" s="11" t="n">
        <v>12320.66</v>
      </c>
      <c r="F87" s="11" t="n">
        <f aca="false">D87-E87</f>
        <v>-4183.23</v>
      </c>
    </row>
    <row r="88" customFormat="false" ht="13.8" hidden="false" customHeight="false" outlineLevel="0" collapsed="false">
      <c r="B88" s="10" t="s">
        <v>8</v>
      </c>
      <c r="C88" s="11" t="n">
        <v>21437.15</v>
      </c>
      <c r="D88" s="11" t="n">
        <v>21015.43</v>
      </c>
      <c r="E88" s="11" t="n">
        <v>20000</v>
      </c>
      <c r="F88" s="11" t="n">
        <f aca="false">D88-E88</f>
        <v>1015.43</v>
      </c>
    </row>
    <row r="89" customFormat="false" ht="13.8" hidden="false" customHeight="false" outlineLevel="0" collapsed="false">
      <c r="B89" s="10" t="s">
        <v>9</v>
      </c>
      <c r="C89" s="11" t="n">
        <v>13025.95</v>
      </c>
      <c r="D89" s="11" t="n">
        <v>10710.96</v>
      </c>
      <c r="E89" s="11" t="n">
        <v>14747.34</v>
      </c>
      <c r="F89" s="11" t="n">
        <f aca="false">D89-E89</f>
        <v>-4036.38</v>
      </c>
    </row>
    <row r="90" customFormat="false" ht="13.8" hidden="false" customHeight="false" outlineLevel="0" collapsed="false">
      <c r="B90" s="10" t="s">
        <v>10</v>
      </c>
      <c r="C90" s="11" t="n">
        <v>21375.14</v>
      </c>
      <c r="D90" s="11" t="n">
        <v>15213.83</v>
      </c>
      <c r="E90" s="11" t="n">
        <v>22401.58</v>
      </c>
      <c r="F90" s="11" t="n">
        <f aca="false">D90-E90</f>
        <v>-7187.75</v>
      </c>
    </row>
    <row r="91" customFormat="false" ht="16.15" hidden="false" customHeight="false" outlineLevel="0" collapsed="false">
      <c r="B91" s="2"/>
      <c r="C91" s="13"/>
      <c r="D91" s="13" t="n">
        <v>0</v>
      </c>
      <c r="E91" s="13" t="n">
        <v>0</v>
      </c>
      <c r="F91" s="11" t="n">
        <f aca="false">D91-E91</f>
        <v>0</v>
      </c>
    </row>
    <row r="92" customFormat="false" ht="16.15" hidden="false" customHeight="false" outlineLevel="0" collapsed="false">
      <c r="B92" s="2"/>
      <c r="C92" s="13"/>
      <c r="D92" s="13"/>
      <c r="E92" s="13"/>
      <c r="F92" s="11"/>
    </row>
    <row r="93" customFormat="false" ht="16.15" hidden="false" customHeight="false" outlineLevel="0" collapsed="false">
      <c r="B93" s="6"/>
      <c r="C93" s="15"/>
      <c r="D93" s="15"/>
      <c r="E93" s="15"/>
      <c r="F93" s="15"/>
    </row>
    <row r="94" customFormat="false" ht="16.15" hidden="false" customHeight="false" outlineLevel="0" collapsed="false">
      <c r="B94" s="16" t="s">
        <v>18</v>
      </c>
      <c r="C94" s="15"/>
      <c r="D94" s="15"/>
      <c r="E94" s="15"/>
      <c r="F94" s="15"/>
    </row>
    <row r="95" customFormat="false" ht="16.15" hidden="false" customHeight="false" outlineLevel="0" collapsed="false">
      <c r="B95" s="6"/>
      <c r="C95" s="15"/>
      <c r="D95" s="15"/>
      <c r="E95" s="15"/>
      <c r="F95" s="15"/>
    </row>
    <row r="96" customFormat="false" ht="46.25" hidden="false" customHeight="false" outlineLevel="0" collapsed="false">
      <c r="B96" s="8" t="s">
        <v>1</v>
      </c>
      <c r="C96" s="9" t="s">
        <v>2</v>
      </c>
      <c r="D96" s="9" t="s">
        <v>3</v>
      </c>
      <c r="E96" s="9" t="s">
        <v>4</v>
      </c>
      <c r="F96" s="9" t="s">
        <v>5</v>
      </c>
    </row>
    <row r="97" customFormat="false" ht="13.8" hidden="false" customHeight="false" outlineLevel="0" collapsed="false">
      <c r="B97" s="10" t="s">
        <v>6</v>
      </c>
      <c r="C97" s="11" t="n">
        <v>4123.98</v>
      </c>
      <c r="D97" s="11" t="n">
        <v>4475.87</v>
      </c>
      <c r="E97" s="11" t="n">
        <v>3934.48</v>
      </c>
      <c r="F97" s="11" t="n">
        <f aca="false">D97-E97</f>
        <v>541.39</v>
      </c>
    </row>
    <row r="98" customFormat="false" ht="13.8" hidden="false" customHeight="false" outlineLevel="0" collapsed="false">
      <c r="B98" s="10" t="s">
        <v>7</v>
      </c>
      <c r="C98" s="11" t="n">
        <v>12320.66</v>
      </c>
      <c r="D98" s="11" t="n">
        <v>11542.57</v>
      </c>
      <c r="E98" s="11" t="n">
        <v>12320.66</v>
      </c>
      <c r="F98" s="11" t="n">
        <f aca="false">D98-E98</f>
        <v>-778.09</v>
      </c>
    </row>
    <row r="99" customFormat="false" ht="13.8" hidden="false" customHeight="false" outlineLevel="0" collapsed="false">
      <c r="B99" s="10" t="s">
        <v>8</v>
      </c>
      <c r="C99" s="11" t="n">
        <v>50425.12</v>
      </c>
      <c r="D99" s="11" t="n">
        <v>35310.01</v>
      </c>
      <c r="E99" s="11" t="n">
        <v>37830.7</v>
      </c>
      <c r="F99" s="11" t="n">
        <f aca="false">D99-E99</f>
        <v>-2520.69</v>
      </c>
    </row>
    <row r="100" customFormat="false" ht="13.8" hidden="false" customHeight="false" outlineLevel="0" collapsed="false">
      <c r="B100" s="10" t="s">
        <v>9</v>
      </c>
      <c r="C100" s="11" t="n">
        <v>13274.49</v>
      </c>
      <c r="D100" s="11" t="n">
        <v>7835.73</v>
      </c>
      <c r="E100" s="11" t="n">
        <v>14773.52</v>
      </c>
      <c r="F100" s="11" t="n">
        <f aca="false">D100-E100</f>
        <v>-6937.79</v>
      </c>
    </row>
    <row r="101" customFormat="false" ht="13.8" hidden="false" customHeight="false" outlineLevel="0" collapsed="false">
      <c r="B101" s="10" t="s">
        <v>10</v>
      </c>
      <c r="C101" s="11" t="n">
        <v>23949.46</v>
      </c>
      <c r="D101" s="11" t="n">
        <v>26812.77</v>
      </c>
      <c r="E101" s="11" t="n">
        <v>23818.8</v>
      </c>
      <c r="F101" s="11" t="n">
        <f aca="false">D101-E101</f>
        <v>2993.97</v>
      </c>
    </row>
    <row r="102" customFormat="false" ht="16.15" hidden="false" customHeight="false" outlineLevel="0" collapsed="false">
      <c r="B102" s="2"/>
      <c r="C102" s="13"/>
      <c r="D102" s="13"/>
      <c r="E102" s="13" t="n">
        <v>0</v>
      </c>
      <c r="F102" s="11" t="n">
        <f aca="false">D102-E102</f>
        <v>0</v>
      </c>
    </row>
    <row r="103" customFormat="false" ht="16.15" hidden="false" customHeight="false" outlineLevel="0" collapsed="false">
      <c r="B103" s="6"/>
      <c r="C103" s="15"/>
      <c r="D103" s="15"/>
      <c r="E103" s="15"/>
      <c r="F103" s="15"/>
    </row>
    <row r="104" customFormat="false" ht="16.15" hidden="false" customHeight="false" outlineLevel="0" collapsed="false">
      <c r="B104" s="1" t="s">
        <v>19</v>
      </c>
    </row>
    <row r="105" customFormat="false" ht="13.8" hidden="false" customHeight="false" outlineLevel="0" collapsed="false"/>
    <row r="106" customFormat="false" ht="46.25" hidden="false" customHeight="false" outlineLevel="0" collapsed="false">
      <c r="B106" s="8" t="s">
        <v>1</v>
      </c>
      <c r="C106" s="9" t="s">
        <v>2</v>
      </c>
      <c r="D106" s="9" t="s">
        <v>3</v>
      </c>
      <c r="E106" s="9" t="s">
        <v>4</v>
      </c>
      <c r="F106" s="9" t="s">
        <v>5</v>
      </c>
      <c r="G106" s="17"/>
      <c r="H106" s="17"/>
      <c r="I106" s="17"/>
      <c r="J106" s="18"/>
      <c r="K106" s="18"/>
      <c r="L106" s="18"/>
      <c r="M106" s="18"/>
    </row>
    <row r="107" customFormat="false" ht="13.8" hidden="false" customHeight="false" outlineLevel="0" collapsed="false">
      <c r="B107" s="10" t="s">
        <v>6</v>
      </c>
      <c r="C107" s="11" t="n">
        <v>4123.98</v>
      </c>
      <c r="D107" s="11" t="n">
        <v>3514.06</v>
      </c>
      <c r="E107" s="11" t="n">
        <v>3934.48</v>
      </c>
      <c r="F107" s="11" t="n">
        <f aca="false">D107-E107</f>
        <v>-420.42</v>
      </c>
    </row>
    <row r="108" customFormat="false" ht="13.8" hidden="false" customHeight="false" outlineLevel="0" collapsed="false">
      <c r="B108" s="10" t="s">
        <v>7</v>
      </c>
      <c r="C108" s="11" t="n">
        <v>12320.66</v>
      </c>
      <c r="D108" s="11" t="n">
        <v>13555.61</v>
      </c>
      <c r="E108" s="11" t="n">
        <v>12320.66</v>
      </c>
      <c r="F108" s="11" t="n">
        <f aca="false">D108-E108</f>
        <v>1234.95</v>
      </c>
    </row>
    <row r="109" customFormat="false" ht="28.35" hidden="false" customHeight="true" outlineLevel="0" collapsed="false">
      <c r="B109" s="10" t="s">
        <v>8</v>
      </c>
      <c r="C109" s="11" t="n">
        <v>92145.97</v>
      </c>
      <c r="D109" s="11" t="n">
        <v>47724.23</v>
      </c>
      <c r="E109" s="11" t="n">
        <v>10000</v>
      </c>
      <c r="F109" s="11" t="n">
        <f aca="false">D109-E109</f>
        <v>37724.23</v>
      </c>
    </row>
    <row r="110" customFormat="false" ht="13.8" hidden="false" customHeight="false" outlineLevel="0" collapsed="false">
      <c r="B110" s="10" t="s">
        <v>9</v>
      </c>
      <c r="C110" s="11" t="n">
        <v>14194.52</v>
      </c>
      <c r="D110" s="11" t="n">
        <v>13571.4</v>
      </c>
      <c r="E110" s="11" t="n">
        <v>15160.31</v>
      </c>
      <c r="F110" s="11" t="n">
        <f aca="false">D110-E110</f>
        <v>-1588.91</v>
      </c>
    </row>
    <row r="111" customFormat="false" ht="13.8" hidden="false" customHeight="false" outlineLevel="0" collapsed="false">
      <c r="B111" s="10" t="s">
        <v>10</v>
      </c>
      <c r="C111" s="11" t="n">
        <v>27875.94</v>
      </c>
      <c r="D111" s="11" t="n">
        <v>21434.07</v>
      </c>
      <c r="E111" s="11" t="n">
        <v>28132.86</v>
      </c>
      <c r="F111" s="11" t="n">
        <f aca="false">D111-E111</f>
        <v>-6698.79</v>
      </c>
    </row>
    <row r="112" customFormat="false" ht="13.8" hidden="false" customHeight="false" outlineLevel="0" collapsed="false">
      <c r="B112" s="12"/>
      <c r="C112" s="13"/>
      <c r="D112" s="13"/>
      <c r="E112" s="13" t="n">
        <v>0</v>
      </c>
      <c r="F112" s="11" t="n">
        <f aca="false">D112-E112</f>
        <v>0</v>
      </c>
    </row>
    <row r="113" customFormat="false" ht="13.8" hidden="false" customHeight="false" outlineLevel="0" collapsed="false"/>
    <row r="114" customFormat="false" ht="16.15" hidden="false" customHeight="false" outlineLevel="0" collapsed="false">
      <c r="B114" s="1" t="s">
        <v>20</v>
      </c>
    </row>
    <row r="115" customFormat="false" ht="13.8" hidden="false" customHeight="false" outlineLevel="0" collapsed="false"/>
    <row r="116" customFormat="false" ht="46.25" hidden="false" customHeight="false" outlineLevel="0" collapsed="false">
      <c r="B116" s="8" t="s">
        <v>1</v>
      </c>
      <c r="C116" s="9" t="s">
        <v>2</v>
      </c>
      <c r="D116" s="9" t="s">
        <v>3</v>
      </c>
      <c r="E116" s="9" t="s">
        <v>4</v>
      </c>
      <c r="F116" s="9" t="s">
        <v>5</v>
      </c>
    </row>
    <row r="117" customFormat="false" ht="13.8" hidden="false" customHeight="false" outlineLevel="0" collapsed="false">
      <c r="B117" s="10" t="s">
        <v>6</v>
      </c>
      <c r="C117" s="11" t="n">
        <v>4058.52</v>
      </c>
      <c r="D117" s="11" t="n">
        <v>3754.9</v>
      </c>
      <c r="E117" s="11" t="n">
        <v>3934.48</v>
      </c>
      <c r="F117" s="11" t="n">
        <f aca="false">D117-E117</f>
        <v>-179.58</v>
      </c>
    </row>
    <row r="118" customFormat="false" ht="13.8" hidden="false" customHeight="false" outlineLevel="0" collapsed="false">
      <c r="B118" s="10" t="s">
        <v>7</v>
      </c>
      <c r="C118" s="11" t="n">
        <v>12320.66</v>
      </c>
      <c r="D118" s="11" t="n">
        <v>12117.04</v>
      </c>
      <c r="E118" s="11" t="n">
        <v>12320.66</v>
      </c>
      <c r="F118" s="11" t="n">
        <f aca="false">D118-E118</f>
        <v>-203.619999999999</v>
      </c>
    </row>
    <row r="119" customFormat="false" ht="13.8" hidden="false" customHeight="false" outlineLevel="0" collapsed="false">
      <c r="B119" s="10" t="s">
        <v>8</v>
      </c>
      <c r="C119" s="11" t="n">
        <v>114872.71</v>
      </c>
      <c r="D119" s="11" t="n">
        <v>69913.36</v>
      </c>
      <c r="E119" s="11" t="n">
        <v>34795.25</v>
      </c>
      <c r="F119" s="11" t="n">
        <f aca="false">D119-E119</f>
        <v>35118.11</v>
      </c>
    </row>
    <row r="120" customFormat="false" ht="13.8" hidden="false" customHeight="false" outlineLevel="0" collapsed="false">
      <c r="B120" s="10" t="s">
        <v>9</v>
      </c>
      <c r="C120" s="11" t="n">
        <v>15662.36</v>
      </c>
      <c r="D120" s="11" t="n">
        <v>12036.36</v>
      </c>
      <c r="E120" s="11" t="n">
        <v>15893.05</v>
      </c>
      <c r="F120" s="11" t="n">
        <f aca="false">D120-E120</f>
        <v>-3856.69</v>
      </c>
    </row>
    <row r="121" customFormat="false" ht="13.8" hidden="false" customHeight="false" outlineLevel="0" collapsed="false">
      <c r="B121" s="10" t="s">
        <v>10</v>
      </c>
      <c r="C121" s="11" t="n">
        <v>27662.45</v>
      </c>
      <c r="D121" s="11" t="n">
        <v>28657.62</v>
      </c>
      <c r="E121" s="11" t="n">
        <v>31254.48</v>
      </c>
      <c r="F121" s="11" t="n">
        <f aca="false">D121-E121</f>
        <v>-2596.86</v>
      </c>
    </row>
    <row r="122" customFormat="false" ht="13.8" hidden="false" customHeight="false" outlineLevel="0" collapsed="false">
      <c r="B122" s="12" t="s">
        <v>21</v>
      </c>
      <c r="C122" s="13"/>
      <c r="D122" s="13"/>
      <c r="E122" s="13" t="n">
        <v>0</v>
      </c>
      <c r="F122" s="11" t="n">
        <f aca="false">D122-E122</f>
        <v>0</v>
      </c>
    </row>
    <row r="123" customFormat="false" ht="13.8" hidden="false" customHeight="false" outlineLevel="0" collapsed="false">
      <c r="B123" s="19"/>
      <c r="C123" s="14"/>
      <c r="D123" s="14"/>
      <c r="E123" s="14"/>
      <c r="F123" s="14"/>
    </row>
    <row r="124" customFormat="false" ht="13.8" hidden="false" customHeight="false" outlineLevel="0" collapsed="false">
      <c r="B124" s="19"/>
      <c r="C124" s="14"/>
      <c r="D124" s="14"/>
      <c r="E124" s="14"/>
      <c r="F124" s="14"/>
    </row>
    <row r="125" customFormat="false" ht="13.8" hidden="false" customHeight="false" outlineLevel="0" collapsed="false"/>
    <row r="126" customFormat="false" ht="16.15" hidden="false" customHeight="false" outlineLevel="0" collapsed="false">
      <c r="B126" s="1" t="s">
        <v>22</v>
      </c>
    </row>
    <row r="127" customFormat="false" ht="13.8" hidden="false" customHeight="false" outlineLevel="0" collapsed="false"/>
    <row r="128" customFormat="false" ht="46.25" hidden="false" customHeight="false" outlineLevel="0" collapsed="false">
      <c r="B128" s="8" t="s">
        <v>1</v>
      </c>
      <c r="C128" s="9" t="s">
        <v>2</v>
      </c>
      <c r="D128" s="9" t="s">
        <v>3</v>
      </c>
      <c r="E128" s="9" t="s">
        <v>4</v>
      </c>
      <c r="F128" s="9" t="s">
        <v>5</v>
      </c>
    </row>
    <row r="129" customFormat="false" ht="13.8" hidden="false" customHeight="false" outlineLevel="0" collapsed="false">
      <c r="B129" s="10" t="s">
        <v>6</v>
      </c>
      <c r="C129" s="11" t="n">
        <v>4058.52</v>
      </c>
      <c r="D129" s="11" t="n">
        <v>5026.17</v>
      </c>
      <c r="E129" s="11" t="n">
        <v>3934.48</v>
      </c>
      <c r="F129" s="11" t="n">
        <f aca="false">D129-E129</f>
        <v>1091.69</v>
      </c>
    </row>
    <row r="130" customFormat="false" ht="13.8" hidden="false" customHeight="false" outlineLevel="0" collapsed="false">
      <c r="B130" s="10" t="s">
        <v>7</v>
      </c>
      <c r="C130" s="11" t="n">
        <v>12320.66</v>
      </c>
      <c r="D130" s="11" t="n">
        <v>15147.28</v>
      </c>
      <c r="E130" s="11" t="n">
        <v>12320.66</v>
      </c>
      <c r="F130" s="11" t="n">
        <f aca="false">D130-E130</f>
        <v>2826.62</v>
      </c>
    </row>
    <row r="131" customFormat="false" ht="13.8" hidden="false" customHeight="false" outlineLevel="0" collapsed="false">
      <c r="B131" s="10" t="s">
        <v>8</v>
      </c>
      <c r="C131" s="11" t="n">
        <v>88023.74</v>
      </c>
      <c r="D131" s="11" t="n">
        <v>126408</v>
      </c>
      <c r="E131" s="11" t="n">
        <v>92054.22</v>
      </c>
      <c r="F131" s="11" t="n">
        <f aca="false">D131-E131</f>
        <v>34353.78</v>
      </c>
    </row>
    <row r="132" customFormat="false" ht="13.8" hidden="false" customHeight="false" outlineLevel="0" collapsed="false">
      <c r="B132" s="10" t="s">
        <v>9</v>
      </c>
      <c r="C132" s="11" t="n">
        <v>12043.79</v>
      </c>
      <c r="D132" s="11" t="n">
        <v>17632.46</v>
      </c>
      <c r="E132" s="11" t="n">
        <v>17291.22</v>
      </c>
      <c r="F132" s="11" t="n">
        <f aca="false">D132-E132</f>
        <v>341.239999999998</v>
      </c>
    </row>
    <row r="133" customFormat="false" ht="13.8" hidden="false" customHeight="false" outlineLevel="0" collapsed="false">
      <c r="B133" s="10" t="s">
        <v>10</v>
      </c>
      <c r="C133" s="11" t="n">
        <v>20923.51</v>
      </c>
      <c r="D133" s="11" t="n">
        <v>29688.1</v>
      </c>
      <c r="E133" s="11" t="n">
        <v>49271.58</v>
      </c>
      <c r="F133" s="11" t="n">
        <f aca="false">D133-E133</f>
        <v>-19583.48</v>
      </c>
    </row>
    <row r="134" customFormat="false" ht="13.8" hidden="false" customHeight="false" outlineLevel="0" collapsed="false">
      <c r="B134" s="10"/>
      <c r="C134" s="11"/>
      <c r="D134" s="11"/>
      <c r="E134" s="11"/>
      <c r="F134" s="11"/>
    </row>
    <row r="135" customFormat="false" ht="13.8" hidden="false" customHeight="false" outlineLevel="0" collapsed="false"/>
    <row r="136" customFormat="false" ht="16.15" hidden="false" customHeight="false" outlineLevel="0" collapsed="false">
      <c r="B136" s="1" t="s">
        <v>23</v>
      </c>
    </row>
    <row r="137" customFormat="false" ht="13.8" hidden="false" customHeight="false" outlineLevel="0" collapsed="false"/>
    <row r="138" customFormat="false" ht="46.25" hidden="false" customHeight="false" outlineLevel="0" collapsed="false">
      <c r="B138" s="20" t="s">
        <v>1</v>
      </c>
      <c r="C138" s="9" t="s">
        <v>2</v>
      </c>
      <c r="D138" s="9" t="s">
        <v>3</v>
      </c>
      <c r="E138" s="9" t="s">
        <v>4</v>
      </c>
      <c r="F138" s="9" t="s">
        <v>5</v>
      </c>
    </row>
    <row r="139" customFormat="false" ht="13.8" hidden="false" customHeight="false" outlineLevel="0" collapsed="false">
      <c r="B139" s="10" t="s">
        <v>6</v>
      </c>
      <c r="C139" s="11" t="n">
        <f aca="false">C7+C19+C30+C45+C55+C65+C74+C86+C97+C107+C117+C129</f>
        <v>48390.97</v>
      </c>
      <c r="D139" s="11" t="n">
        <f aca="false">D7+D19+D30+D45+D55+D65+D74+D86+D97+D107+D117+D129</f>
        <v>44645.03</v>
      </c>
      <c r="E139" s="11" t="n">
        <f aca="false">E7+E19+E30+E45+E55+E65+E74+E86+E97+E107+E117+E129</f>
        <v>47665.23</v>
      </c>
      <c r="F139" s="11" t="n">
        <f aca="false">D139-E139</f>
        <v>-3020.20000000001</v>
      </c>
    </row>
    <row r="140" customFormat="false" ht="13.8" hidden="false" customHeight="false" outlineLevel="0" collapsed="false">
      <c r="B140" s="10" t="s">
        <v>7</v>
      </c>
      <c r="C140" s="11" t="n">
        <f aca="false">C8+C20+C31+C46+C56+C66+C75+C87+C98+C108+C118+C130</f>
        <v>147847.92</v>
      </c>
      <c r="D140" s="11" t="n">
        <f aca="false">D8+D20+D31+D46+D56+D66+D75+D87+D98+D108+D118+D130</f>
        <v>144692.95</v>
      </c>
      <c r="E140" s="11" t="n">
        <f aca="false">E8+E20+E31+E46+E56+E66+E75+E87+E98+E108+E118+E130</f>
        <v>147847.92</v>
      </c>
      <c r="F140" s="11" t="n">
        <f aca="false">D140-E140</f>
        <v>-3154.97</v>
      </c>
    </row>
    <row r="141" customFormat="false" ht="13.8" hidden="false" customHeight="false" outlineLevel="0" collapsed="false">
      <c r="B141" s="10" t="s">
        <v>8</v>
      </c>
      <c r="C141" s="11" t="n">
        <f aca="false">C9+C21+C32+C47+C57+C67+C76+C88+C99+C109+C119+C131</f>
        <v>898304.19</v>
      </c>
      <c r="D141" s="11" t="n">
        <f aca="false">D9+D21+D32+D47+D57+D67+D76+D88+D99+D109+D119+D131</f>
        <v>873848.04</v>
      </c>
      <c r="E141" s="11" t="n">
        <f aca="false">E9+E21+E32+E47+E57+E67+E76+E88+E99+E109+E119+E131</f>
        <v>671729.71</v>
      </c>
      <c r="F141" s="11" t="n">
        <f aca="false">D141-E141</f>
        <v>202118.33</v>
      </c>
    </row>
    <row r="142" customFormat="false" ht="13.8" hidden="false" customHeight="false" outlineLevel="0" collapsed="false">
      <c r="B142" s="10" t="s">
        <v>9</v>
      </c>
      <c r="C142" s="11" t="n">
        <f aca="false">C10+C22+C33+C48+C58+C68+C77+C89+C100+C110+C120+C132</f>
        <v>162880.23</v>
      </c>
      <c r="D142" s="11" t="n">
        <f aca="false">D10+D22+D33+D48+D58+D68+D77+D89+D100+D110+D120+D132</f>
        <v>148419.36</v>
      </c>
      <c r="E142" s="11" t="n">
        <f aca="false">E10+E22+E33+E48+E58+E68+E77+E89+E100+E110+E120+E132</f>
        <v>174435.32</v>
      </c>
      <c r="F142" s="11" t="n">
        <f aca="false">D142-E142</f>
        <v>-26015.96</v>
      </c>
    </row>
    <row r="143" customFormat="false" ht="13.8" hidden="false" customHeight="false" outlineLevel="0" collapsed="false">
      <c r="B143" s="10" t="s">
        <v>10</v>
      </c>
      <c r="C143" s="11" t="n">
        <f aca="false">C11+C23+C34+C49+C59+C69+C78+C90+C101+C111+C121+C133</f>
        <v>276597.07</v>
      </c>
      <c r="D143" s="11" t="n">
        <f aca="false">D11+D23+D34+D49+D59+D69+D78+D90+D101+D111+D121+D133</f>
        <v>262329.797</v>
      </c>
      <c r="E143" s="11" t="n">
        <f aca="false">E11+E23+E34+E49+E59+E69+E78+E90+E101+E111+E121+E133</f>
        <v>336036.27</v>
      </c>
      <c r="F143" s="11" t="n">
        <f aca="false">D143-E143</f>
        <v>-73706.473</v>
      </c>
    </row>
    <row r="144" customFormat="false" ht="13.8" hidden="false" customHeight="false" outlineLevel="0" collapsed="false">
      <c r="B144" s="12" t="s">
        <v>24</v>
      </c>
      <c r="C144" s="21" t="n">
        <f aca="false">SUM(C139:C143)</f>
        <v>1534020.38</v>
      </c>
      <c r="D144" s="21" t="n">
        <f aca="false">SUM(D139:D143)</f>
        <v>1473935.177</v>
      </c>
      <c r="E144" s="21" t="n">
        <f aca="false">SUM(E139:E143)</f>
        <v>1377714.45</v>
      </c>
      <c r="F144" s="21" t="n">
        <f aca="false">SUM(F139:F143)</f>
        <v>96220.7270000002</v>
      </c>
    </row>
  </sheetData>
  <printOptions headings="false" gridLines="false" gridLinesSet="true" horizontalCentered="false" verticalCentered="false"/>
  <pageMargins left="0.39375" right="0.39375" top="0.551388888888889" bottom="0.55138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O16" activeCellId="0" sqref="O16"/>
    </sheetView>
  </sheetViews>
  <sheetFormatPr defaultRowHeight="13.8"/>
  <cols>
    <col collapsed="false" hidden="false" max="1" min="1" style="0" width="8.6734693877551"/>
    <col collapsed="false" hidden="false" max="2" min="2" style="0" width="32.9285714285714"/>
    <col collapsed="false" hidden="false" max="6" min="3" style="0" width="12.6377551020408"/>
    <col collapsed="false" hidden="false" max="7" min="7" style="0" width="10.2755102040816"/>
    <col collapsed="false" hidden="false" max="9" min="8" style="0" width="10.4132653061225"/>
    <col collapsed="false" hidden="false" max="10" min="10" style="0" width="10.2755102040816"/>
    <col collapsed="false" hidden="false" max="11" min="11" style="0" width="10.5561224489796"/>
    <col collapsed="false" hidden="false" max="12" min="12" style="0" width="12.780612244898"/>
    <col collapsed="false" hidden="false" max="13" min="13" style="0" width="9.71938775510204"/>
    <col collapsed="false" hidden="false" max="14" min="14" style="0" width="10.2755102040816"/>
    <col collapsed="false" hidden="false" max="15" min="15" style="0" width="12.780612244898"/>
    <col collapsed="false" hidden="false" max="1025" min="16" style="0" width="8.6734693877551"/>
  </cols>
  <sheetData>
    <row r="2" customFormat="false" ht="13.8" hidden="false" customHeight="false" outlineLevel="0" collapsed="false">
      <c r="C2" s="22" t="s">
        <v>25</v>
      </c>
      <c r="D2" s="22" t="s">
        <v>26</v>
      </c>
      <c r="E2" s="22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3" t="s">
        <v>32</v>
      </c>
      <c r="K2" s="23" t="s">
        <v>33</v>
      </c>
      <c r="L2" s="23" t="s">
        <v>34</v>
      </c>
      <c r="M2" s="23" t="s">
        <v>35</v>
      </c>
      <c r="N2" s="23" t="s">
        <v>36</v>
      </c>
      <c r="O2" s="23" t="s">
        <v>37</v>
      </c>
    </row>
    <row r="3" customFormat="false" ht="37.3" hidden="false" customHeight="true" outlineLevel="0" collapsed="false">
      <c r="A3" s="24" t="s">
        <v>2</v>
      </c>
      <c r="B3" s="24"/>
      <c r="C3" s="25" t="n">
        <v>43902</v>
      </c>
      <c r="D3" s="25" t="n">
        <v>43902</v>
      </c>
      <c r="E3" s="25" t="n">
        <v>43902</v>
      </c>
      <c r="F3" s="26" t="n">
        <v>43285.05</v>
      </c>
      <c r="G3" s="11" t="n">
        <v>43285.05</v>
      </c>
      <c r="H3" s="11" t="n">
        <v>43285.05</v>
      </c>
      <c r="I3" s="11" t="n">
        <v>43285.05</v>
      </c>
      <c r="J3" s="11" t="n">
        <v>43285.05</v>
      </c>
      <c r="K3" s="11" t="n">
        <v>43285.05</v>
      </c>
      <c r="L3" s="11" t="n">
        <v>43285.05</v>
      </c>
      <c r="M3" s="11" t="n">
        <v>43285.05</v>
      </c>
      <c r="N3" s="11" t="n">
        <v>43285.05</v>
      </c>
      <c r="O3" s="11" t="n">
        <f aca="false">SUM(C3:N3)</f>
        <v>521271.45</v>
      </c>
    </row>
    <row r="4" customFormat="false" ht="38.8" hidden="false" customHeight="true" outlineLevel="0" collapsed="false">
      <c r="A4" s="24" t="s">
        <v>38</v>
      </c>
      <c r="B4" s="24"/>
      <c r="C4" s="25" t="n">
        <v>43149.94</v>
      </c>
      <c r="D4" s="25" t="n">
        <v>36610.41</v>
      </c>
      <c r="E4" s="25" t="n">
        <v>35201.63</v>
      </c>
      <c r="F4" s="11" t="n">
        <v>44867.45</v>
      </c>
      <c r="G4" s="11" t="n">
        <v>38620.22</v>
      </c>
      <c r="H4" s="11" t="n">
        <v>46715.98</v>
      </c>
      <c r="I4" s="11" t="n">
        <v>47660.7</v>
      </c>
      <c r="J4" s="11" t="n">
        <v>31844.14</v>
      </c>
      <c r="K4" s="11" t="n">
        <v>41757.06</v>
      </c>
      <c r="L4" s="11" t="n">
        <v>51240.87</v>
      </c>
      <c r="M4" s="11" t="n">
        <v>41335.15</v>
      </c>
      <c r="N4" s="11" t="n">
        <v>52774.96</v>
      </c>
      <c r="O4" s="11" t="n">
        <f aca="false">SUM(C4:N4)</f>
        <v>511778.51</v>
      </c>
    </row>
    <row r="5" customFormat="false" ht="32.05" hidden="false" customHeight="true" outlineLevel="0" collapsed="false">
      <c r="A5" s="24" t="s">
        <v>39</v>
      </c>
      <c r="B5" s="24"/>
      <c r="C5" s="25" t="n">
        <v>49953.49</v>
      </c>
      <c r="D5" s="25" t="n">
        <v>36781.28</v>
      </c>
      <c r="E5" s="25" t="n">
        <v>42150.42</v>
      </c>
      <c r="F5" s="11" t="n">
        <f aca="false">SUM(F6:F23)</f>
        <v>55793.27</v>
      </c>
      <c r="G5" s="11" t="n">
        <f aca="false">SUM(G6:G23)</f>
        <v>40460.06</v>
      </c>
      <c r="H5" s="11" t="n">
        <f aca="false">SUM(H6:H23)</f>
        <v>38859.12</v>
      </c>
      <c r="I5" s="11" t="n">
        <f aca="false">SUM(I6:I23)</f>
        <v>46544.8024</v>
      </c>
      <c r="J5" s="11" t="n">
        <f aca="false">SUM(J6:J23)</f>
        <v>57659.2</v>
      </c>
      <c r="K5" s="11" t="n">
        <f aca="false">SUM(K6:K23)</f>
        <v>41315.24</v>
      </c>
      <c r="L5" s="11" t="n">
        <f aca="false">SUM(L6:L23)</f>
        <v>54257.33</v>
      </c>
      <c r="M5" s="11" t="n">
        <f aca="false">SUM(M6:M23)</f>
        <v>39557.79</v>
      </c>
      <c r="N5" s="11" t="n">
        <f aca="false">SUM(N6:N23)</f>
        <v>60958.31</v>
      </c>
      <c r="O5" s="11" t="n">
        <f aca="false">SUM(C5:N5)</f>
        <v>564290.3124</v>
      </c>
    </row>
    <row r="6" customFormat="false" ht="13.8" hidden="false" customHeight="false" outlineLevel="0" collapsed="false">
      <c r="A6" s="0" t="s">
        <v>40</v>
      </c>
      <c r="C6" s="27"/>
      <c r="D6" s="27"/>
      <c r="E6" s="27"/>
    </row>
    <row r="7" customFormat="false" ht="13.8" hidden="false" customHeight="false" outlineLevel="0" collapsed="false">
      <c r="A7" s="28" t="s">
        <v>41</v>
      </c>
      <c r="B7" s="29"/>
      <c r="C7" s="30" t="n">
        <v>22085.75</v>
      </c>
      <c r="D7" s="30" t="n">
        <v>22085.75</v>
      </c>
      <c r="E7" s="30" t="n">
        <v>24185.75</v>
      </c>
      <c r="F7" s="11" t="n">
        <f aca="false">3450+6387+4600+5750+2300+2300</f>
        <v>24787</v>
      </c>
      <c r="G7" s="11" t="n">
        <f aca="false">3450+6387+4600+5750+2300+2300</f>
        <v>24787</v>
      </c>
      <c r="H7" s="11" t="n">
        <f aca="false">3450+6387+4600+5750+2300+2300</f>
        <v>24787</v>
      </c>
      <c r="I7" s="11" t="n">
        <f aca="false">3450+6387+2300+4600+5750+5076.68+2300</f>
        <v>29863.68</v>
      </c>
      <c r="J7" s="11" t="n">
        <f aca="false">2300+3450+6387+2300+4600+5750</f>
        <v>24787</v>
      </c>
      <c r="K7" s="11" t="n">
        <f aca="false">3450+6387+2300+4600+5750+2300</f>
        <v>24787</v>
      </c>
      <c r="L7" s="11" t="n">
        <f aca="false">3450+6387+2300+4600+5750+2300</f>
        <v>24787</v>
      </c>
      <c r="M7" s="11" t="n">
        <f aca="false">3450+6387+2300+4600+5750+2300</f>
        <v>24787</v>
      </c>
      <c r="N7" s="11" t="n">
        <f aca="false">3450+6387+5500+2300+4600+5750+5750+2300</f>
        <v>36037</v>
      </c>
      <c r="O7" s="11" t="n">
        <f aca="false">SUM(C7:N7)</f>
        <v>307766.93</v>
      </c>
    </row>
    <row r="8" customFormat="false" ht="13.8" hidden="false" customHeight="false" outlineLevel="0" collapsed="false">
      <c r="A8" s="28" t="s">
        <v>42</v>
      </c>
      <c r="B8" s="29"/>
      <c r="C8" s="11" t="n">
        <v>9541.04</v>
      </c>
      <c r="D8" s="11" t="n">
        <v>9541.04</v>
      </c>
      <c r="E8" s="11" t="n">
        <v>10448.24</v>
      </c>
      <c r="F8" s="11" t="n">
        <f aca="false">F7*0.43</f>
        <v>10658.41</v>
      </c>
      <c r="G8" s="11" t="n">
        <f aca="false">G7*0.43</f>
        <v>10658.41</v>
      </c>
      <c r="H8" s="11" t="n">
        <f aca="false">H7*0.43</f>
        <v>10658.41</v>
      </c>
      <c r="I8" s="11" t="n">
        <f aca="false">I7*0.43</f>
        <v>12841.3824</v>
      </c>
      <c r="J8" s="11" t="n">
        <f aca="false">J7*0.43</f>
        <v>10658.41</v>
      </c>
      <c r="K8" s="11" t="n">
        <f aca="false">K7*0.43</f>
        <v>10658.41</v>
      </c>
      <c r="L8" s="11" t="n">
        <f aca="false">L7*0.43</f>
        <v>10658.41</v>
      </c>
      <c r="M8" s="11" t="n">
        <f aca="false">M7*0.43</f>
        <v>10658.41</v>
      </c>
      <c r="N8" s="11" t="n">
        <f aca="false">N7*0.43</f>
        <v>15495.91</v>
      </c>
      <c r="O8" s="11" t="n">
        <f aca="false">SUM(C8:N8)</f>
        <v>132476.4824</v>
      </c>
    </row>
    <row r="9" customFormat="false" ht="13.8" hidden="false" customHeight="false" outlineLevel="0" collapsed="false">
      <c r="A9" s="28" t="s">
        <v>43</v>
      </c>
      <c r="B9" s="29"/>
      <c r="C9" s="30" t="n">
        <v>440.5</v>
      </c>
      <c r="D9" s="30" t="n">
        <v>56</v>
      </c>
      <c r="E9" s="30" t="n">
        <v>1069</v>
      </c>
      <c r="F9" s="11" t="n">
        <v>9191.88</v>
      </c>
      <c r="G9" s="11" t="n">
        <v>1310.6</v>
      </c>
      <c r="H9" s="11" t="n">
        <v>235</v>
      </c>
      <c r="I9" s="11" t="n">
        <v>285</v>
      </c>
      <c r="J9" s="11" t="n">
        <v>1449</v>
      </c>
      <c r="K9" s="11" t="n">
        <v>502.7</v>
      </c>
      <c r="L9" s="11" t="n">
        <v>270</v>
      </c>
      <c r="M9" s="11" t="n">
        <v>685</v>
      </c>
      <c r="N9" s="11" t="n">
        <v>260</v>
      </c>
      <c r="O9" s="11" t="n">
        <f aca="false">SUM(C9:N9)</f>
        <v>15754.68</v>
      </c>
    </row>
    <row r="10" customFormat="false" ht="13.8" hidden="false" customHeight="false" outlineLevel="0" collapsed="false">
      <c r="A10" s="28" t="s">
        <v>44</v>
      </c>
      <c r="B10" s="29"/>
      <c r="C10" s="30" t="n">
        <v>400</v>
      </c>
      <c r="D10" s="30" t="n">
        <v>400</v>
      </c>
      <c r="E10" s="30" t="n">
        <v>759.43</v>
      </c>
      <c r="F10" s="11" t="n">
        <v>758.91</v>
      </c>
      <c r="G10" s="11" t="n">
        <v>660.45</v>
      </c>
      <c r="H10" s="11" t="n">
        <v>720.71</v>
      </c>
      <c r="I10" s="11" t="n">
        <v>888.88</v>
      </c>
      <c r="J10" s="11" t="n">
        <v>772.79</v>
      </c>
      <c r="K10" s="11" t="n">
        <v>662.59</v>
      </c>
      <c r="L10" s="11" t="n">
        <v>721.38</v>
      </c>
      <c r="M10" s="11" t="n">
        <v>669.38</v>
      </c>
      <c r="N10" s="11" t="n">
        <v>663.39</v>
      </c>
      <c r="O10" s="11" t="n">
        <f aca="false">SUM(C10:N10)</f>
        <v>8077.91</v>
      </c>
    </row>
    <row r="11" customFormat="false" ht="13.8" hidden="false" customHeight="false" outlineLevel="0" collapsed="false">
      <c r="A11" s="28" t="s">
        <v>45</v>
      </c>
      <c r="B11" s="29"/>
      <c r="C11" s="30" t="n">
        <v>98.2</v>
      </c>
      <c r="D11" s="30" t="n">
        <v>510.49</v>
      </c>
      <c r="E11" s="30"/>
      <c r="F11" s="11" t="n">
        <v>1634.46</v>
      </c>
      <c r="G11" s="11" t="n">
        <f aca="false">530+55.6</f>
        <v>585.6</v>
      </c>
      <c r="H11" s="11" t="n">
        <v>0</v>
      </c>
      <c r="I11" s="11" t="n">
        <f aca="false">162.86+45</f>
        <v>207.86</v>
      </c>
      <c r="J11" s="11" t="n">
        <v>3234</v>
      </c>
      <c r="K11" s="11" t="n">
        <f aca="false">56.61+300</f>
        <v>356.61</v>
      </c>
      <c r="L11" s="11" t="n">
        <v>300</v>
      </c>
      <c r="M11" s="11" t="n">
        <v>300</v>
      </c>
      <c r="N11" s="11" t="n">
        <v>850</v>
      </c>
      <c r="O11" s="11" t="n">
        <f aca="false">SUM(C11:N11)</f>
        <v>8077.22</v>
      </c>
    </row>
    <row r="12" customFormat="false" ht="23.85" hidden="false" customHeight="true" outlineLevel="0" collapsed="false">
      <c r="A12" s="31" t="s">
        <v>46</v>
      </c>
      <c r="B12" s="31"/>
      <c r="C12" s="32"/>
      <c r="D12" s="32" t="n">
        <v>1800</v>
      </c>
      <c r="E12" s="32" t="n">
        <v>3300</v>
      </c>
      <c r="F12" s="11" t="n">
        <v>0</v>
      </c>
      <c r="G12" s="11"/>
      <c r="H12" s="11"/>
      <c r="I12" s="11"/>
      <c r="J12" s="11"/>
      <c r="K12" s="11"/>
      <c r="L12" s="11"/>
      <c r="M12" s="11" t="n">
        <v>0</v>
      </c>
      <c r="N12" s="11"/>
      <c r="O12" s="11" t="n">
        <f aca="false">SUM(C12:N12)</f>
        <v>5100</v>
      </c>
    </row>
    <row r="13" customFormat="false" ht="23.85" hidden="false" customHeight="true" outlineLevel="0" collapsed="false">
      <c r="A13" s="31" t="s">
        <v>47</v>
      </c>
      <c r="B13" s="31"/>
      <c r="C13" s="32" t="n">
        <v>1100</v>
      </c>
      <c r="D13" s="32" t="n">
        <v>1100</v>
      </c>
      <c r="E13" s="32" t="n">
        <v>1100</v>
      </c>
      <c r="F13" s="11" t="n">
        <v>1100</v>
      </c>
      <c r="G13" s="11" t="n">
        <v>1100</v>
      </c>
      <c r="H13" s="11" t="n">
        <v>1100</v>
      </c>
      <c r="I13" s="11" t="n">
        <v>1100</v>
      </c>
      <c r="J13" s="11" t="n">
        <v>1100</v>
      </c>
      <c r="K13" s="11" t="n">
        <v>1100</v>
      </c>
      <c r="L13" s="11" t="n">
        <v>1100</v>
      </c>
      <c r="M13" s="11" t="n">
        <v>1100</v>
      </c>
      <c r="N13" s="11" t="n">
        <v>1100</v>
      </c>
      <c r="O13" s="11" t="n">
        <f aca="false">SUM(C13:N13)</f>
        <v>13200</v>
      </c>
    </row>
    <row r="14" customFormat="false" ht="13.8" hidden="false" customHeight="false" outlineLevel="0" collapsed="false">
      <c r="A14" s="28" t="s">
        <v>48</v>
      </c>
      <c r="B14" s="28"/>
      <c r="C14" s="33"/>
      <c r="D14" s="33"/>
      <c r="E14" s="33"/>
      <c r="F14" s="11"/>
      <c r="G14" s="11" t="n">
        <v>0</v>
      </c>
      <c r="H14" s="11" t="n">
        <v>0</v>
      </c>
      <c r="I14" s="11" t="n">
        <v>0</v>
      </c>
      <c r="J14" s="11" t="n">
        <v>0</v>
      </c>
      <c r="K14" s="11" t="n">
        <v>1889.93</v>
      </c>
      <c r="L14" s="11" t="n">
        <v>0</v>
      </c>
      <c r="M14" s="11" t="n">
        <v>0</v>
      </c>
      <c r="N14" s="11" t="n">
        <v>582.9</v>
      </c>
      <c r="O14" s="11" t="n">
        <f aca="false">SUM(C14:N14)</f>
        <v>2472.83</v>
      </c>
    </row>
    <row r="15" customFormat="false" ht="13.8" hidden="false" customHeight="false" outlineLevel="0" collapsed="false">
      <c r="A15" s="28" t="s">
        <v>49</v>
      </c>
      <c r="B15" s="29"/>
      <c r="C15" s="30" t="n">
        <v>1000</v>
      </c>
      <c r="D15" s="30" t="n">
        <v>1000</v>
      </c>
      <c r="E15" s="30" t="n">
        <v>1000</v>
      </c>
      <c r="F15" s="11" t="n">
        <v>1000</v>
      </c>
      <c r="G15" s="11" t="n">
        <v>1000</v>
      </c>
      <c r="H15" s="11" t="n">
        <v>1000</v>
      </c>
      <c r="I15" s="11" t="n">
        <v>1000</v>
      </c>
      <c r="J15" s="11" t="n">
        <f aca="false">1000</f>
        <v>1000</v>
      </c>
      <c r="K15" s="11" t="n">
        <f aca="false">1000</f>
        <v>1000</v>
      </c>
      <c r="L15" s="11" t="n">
        <f aca="false">1000</f>
        <v>1000</v>
      </c>
      <c r="M15" s="11" t="n">
        <f aca="false">1000</f>
        <v>1000</v>
      </c>
      <c r="N15" s="11" t="n">
        <f aca="false">1000</f>
        <v>1000</v>
      </c>
      <c r="O15" s="11" t="n">
        <f aca="false">SUM(C15:N15)</f>
        <v>12000</v>
      </c>
    </row>
    <row r="16" customFormat="false" ht="13.8" hidden="false" customHeight="false" outlineLevel="0" collapsed="false">
      <c r="A16" s="28" t="s">
        <v>50</v>
      </c>
      <c r="B16" s="29"/>
      <c r="C16" s="30"/>
      <c r="D16" s="30"/>
      <c r="E16" s="30"/>
      <c r="F16" s="11" t="n">
        <v>3374.61</v>
      </c>
      <c r="G16" s="11"/>
      <c r="H16" s="11" t="n">
        <v>0</v>
      </c>
      <c r="I16" s="11"/>
      <c r="J16" s="11"/>
      <c r="K16" s="11"/>
      <c r="L16" s="11"/>
      <c r="M16" s="11"/>
      <c r="N16" s="11" t="n">
        <v>4611.11</v>
      </c>
      <c r="O16" s="11" t="n">
        <f aca="false">SUM(C16:N16)</f>
        <v>7985.72</v>
      </c>
    </row>
    <row r="17" customFormat="false" ht="13.8" hidden="false" customHeight="false" outlineLevel="0" collapsed="false">
      <c r="A17" s="28" t="s">
        <v>51</v>
      </c>
      <c r="B17" s="29"/>
      <c r="C17" s="30"/>
      <c r="D17" s="30"/>
      <c r="E17" s="30"/>
      <c r="F17" s="11" t="n">
        <v>3000</v>
      </c>
      <c r="G17" s="11"/>
      <c r="H17" s="11" t="n">
        <v>0</v>
      </c>
      <c r="I17" s="11"/>
      <c r="J17" s="11"/>
      <c r="K17" s="11"/>
      <c r="L17" s="11"/>
      <c r="M17" s="11"/>
      <c r="N17" s="11"/>
      <c r="O17" s="11" t="n">
        <f aca="false">SUM(C17:N17)</f>
        <v>3000</v>
      </c>
    </row>
    <row r="18" customFormat="false" ht="13.8" hidden="false" customHeight="false" outlineLevel="0" collapsed="false">
      <c r="A18" s="28" t="s">
        <v>52</v>
      </c>
      <c r="B18" s="29"/>
      <c r="C18" s="30"/>
      <c r="D18" s="30"/>
      <c r="E18" s="30"/>
      <c r="F18" s="11"/>
      <c r="G18" s="11"/>
      <c r="H18" s="11" t="n">
        <v>0</v>
      </c>
      <c r="I18" s="11"/>
      <c r="J18" s="11"/>
      <c r="K18" s="11"/>
      <c r="L18" s="11"/>
      <c r="M18" s="11"/>
      <c r="N18" s="11"/>
      <c r="O18" s="11" t="n">
        <f aca="false">SUM(C18:N18)</f>
        <v>0</v>
      </c>
    </row>
    <row r="19" customFormat="false" ht="13.8" hidden="false" customHeight="false" outlineLevel="0" collapsed="false">
      <c r="A19" s="28" t="s">
        <v>53</v>
      </c>
      <c r="B19" s="29"/>
      <c r="C19" s="30"/>
      <c r="D19" s="30"/>
      <c r="E19" s="30"/>
      <c r="F19" s="11"/>
      <c r="G19" s="11"/>
      <c r="H19" s="11"/>
      <c r="I19" s="11"/>
      <c r="J19" s="11"/>
      <c r="K19" s="11"/>
      <c r="L19" s="11" t="n">
        <v>2907.54</v>
      </c>
      <c r="M19" s="11"/>
      <c r="N19" s="11"/>
      <c r="O19" s="11" t="n">
        <f aca="false">SUM(C19:N19)</f>
        <v>2907.54</v>
      </c>
    </row>
    <row r="20" customFormat="false" ht="23.85" hidden="false" customHeight="true" outlineLevel="0" collapsed="false">
      <c r="A20" s="34" t="s">
        <v>54</v>
      </c>
      <c r="B20" s="34"/>
      <c r="C20" s="35"/>
      <c r="D20" s="35"/>
      <c r="E20" s="35"/>
      <c r="F20" s="11"/>
      <c r="G20" s="11"/>
      <c r="H20" s="11"/>
      <c r="I20" s="11"/>
      <c r="J20" s="11" t="n">
        <v>14300</v>
      </c>
      <c r="K20" s="11"/>
      <c r="L20" s="11"/>
      <c r="M20" s="11"/>
      <c r="N20" s="11"/>
      <c r="O20" s="11" t="n">
        <f aca="false">SUM(C20:N20)</f>
        <v>14300</v>
      </c>
    </row>
    <row r="21" customFormat="false" ht="13.8" hidden="false" customHeight="true" outlineLevel="0" collapsed="false">
      <c r="A21" s="34" t="s">
        <v>55</v>
      </c>
      <c r="B21" s="34"/>
      <c r="C21" s="35"/>
      <c r="D21" s="35"/>
      <c r="E21" s="35"/>
      <c r="F21" s="11"/>
      <c r="G21" s="11"/>
      <c r="H21" s="11"/>
      <c r="I21" s="11"/>
      <c r="J21" s="11"/>
      <c r="K21" s="11"/>
      <c r="L21" s="11" t="n">
        <v>12155</v>
      </c>
      <c r="M21" s="11"/>
      <c r="N21" s="11"/>
      <c r="O21" s="11" t="n">
        <f aca="false">SUM(C21:N21)</f>
        <v>12155</v>
      </c>
    </row>
    <row r="22" customFormat="false" ht="13.8" hidden="false" customHeight="false" outlineLevel="0" collapsed="false">
      <c r="A22" s="28" t="s">
        <v>56</v>
      </c>
      <c r="B22" s="29"/>
      <c r="C22" s="30" t="n">
        <v>288</v>
      </c>
      <c r="D22" s="30" t="n">
        <v>288</v>
      </c>
      <c r="E22" s="30" t="n">
        <v>288</v>
      </c>
      <c r="F22" s="11" t="n">
        <v>288</v>
      </c>
      <c r="G22" s="11" t="n">
        <v>358</v>
      </c>
      <c r="H22" s="11" t="n">
        <v>358</v>
      </c>
      <c r="I22" s="11" t="n">
        <v>358</v>
      </c>
      <c r="J22" s="11" t="n">
        <v>358</v>
      </c>
      <c r="K22" s="11" t="n">
        <v>358</v>
      </c>
      <c r="L22" s="11" t="n">
        <v>358</v>
      </c>
      <c r="M22" s="11" t="n">
        <v>358</v>
      </c>
      <c r="N22" s="11" t="n">
        <v>358</v>
      </c>
      <c r="O22" s="11" t="n">
        <f aca="false">SUM(C22:N22)</f>
        <v>4016</v>
      </c>
    </row>
    <row r="23" customFormat="false" ht="13.8" hidden="false" customHeight="false" outlineLevel="0" collapsed="false">
      <c r="A23" s="28" t="s">
        <v>57</v>
      </c>
      <c r="B23" s="29"/>
      <c r="C23" s="30" t="n">
        <v>15000</v>
      </c>
      <c r="D23" s="30"/>
      <c r="E23" s="30"/>
      <c r="F23" s="11"/>
      <c r="G23" s="11"/>
      <c r="H23" s="11"/>
      <c r="I23" s="11"/>
      <c r="J23" s="11"/>
      <c r="K23" s="11"/>
      <c r="L23" s="11"/>
      <c r="M23" s="11"/>
      <c r="N23" s="11"/>
      <c r="O23" s="11" t="n">
        <f aca="false">SUM(C23:N23)</f>
        <v>15000</v>
      </c>
    </row>
    <row r="24" customFormat="false" ht="13.8" hidden="false" customHeight="false" outlineLevel="0" collapsed="false">
      <c r="A24" s="28" t="s">
        <v>58</v>
      </c>
      <c r="B24" s="29"/>
      <c r="C24" s="26" t="n">
        <f aca="false">C4-C5</f>
        <v>-6803.55</v>
      </c>
      <c r="D24" s="26" t="n">
        <f aca="false">D4-D5</f>
        <v>-170.869999999995</v>
      </c>
      <c r="E24" s="26" t="n">
        <f aca="false">E4-E5</f>
        <v>-6948.79</v>
      </c>
      <c r="F24" s="26" t="n">
        <f aca="false">F4-F5</f>
        <v>-10925.82</v>
      </c>
      <c r="G24" s="26" t="n">
        <f aca="false">G4-G5</f>
        <v>-1839.84</v>
      </c>
      <c r="H24" s="26" t="n">
        <f aca="false">H4-H5</f>
        <v>7856.86</v>
      </c>
      <c r="I24" s="26" t="n">
        <f aca="false">I4-I5</f>
        <v>1115.8976</v>
      </c>
      <c r="J24" s="26" t="n">
        <f aca="false">J4-J5</f>
        <v>-25815.06</v>
      </c>
      <c r="K24" s="26" t="n">
        <f aca="false">K4-K5</f>
        <v>441.82</v>
      </c>
      <c r="L24" s="26" t="n">
        <f aca="false">L4-L5</f>
        <v>-3016.46</v>
      </c>
      <c r="M24" s="26" t="n">
        <f aca="false">M4-M5</f>
        <v>1777.36</v>
      </c>
      <c r="N24" s="26" t="n">
        <f aca="false">N4-N5</f>
        <v>-8183.35000000001</v>
      </c>
      <c r="O24" s="11" t="n">
        <f aca="false">SUM(C24:N24)</f>
        <v>-52511.8024</v>
      </c>
    </row>
  </sheetData>
  <mergeCells count="8">
    <mergeCell ref="A3:B3"/>
    <mergeCell ref="A4:B4"/>
    <mergeCell ref="A5:B5"/>
    <mergeCell ref="A12:B12"/>
    <mergeCell ref="A13:B13"/>
    <mergeCell ref="A14:B14"/>
    <mergeCell ref="A20:B20"/>
    <mergeCell ref="A21:B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LibreOffice/4.2.2.1$Linux_X86_64 LibreOffice_project/f2f45ee3880ac00d95d5e0d6d6ed11db4bb046db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2014-04-25T04:42:02Z</dcterms:created>
  <dc:creator>Nadegda</dc:creator>
  <dc:language>ru</dc:language>
  <cp:lastModifiedBy>Nadegda</cp:lastModifiedBy>
  <cp:lastPrinted>2015-04-13T17:22:42Z</cp:lastPrinted>
  <dcterms:modified xsi:type="dcterms:W3CDTF">2014-04-25T05:09:14Z</dcterms:modified>
  <cp:revision>0</cp:revision>
</cp:coreProperties>
</file>